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forrás" sheetId="1" r:id="rId1"/>
    <sheet name="Diagram1" sheetId="4" r:id="rId2"/>
    <sheet name="kerékpár" sheetId="2" r:id="rId3"/>
  </sheets>
  <calcPr calcId="152511"/>
</workbook>
</file>

<file path=xl/calcChain.xml><?xml version="1.0" encoding="utf-8"?>
<calcChain xmlns="http://schemas.openxmlformats.org/spreadsheetml/2006/main">
  <c r="B20" i="2" l="1"/>
  <c r="B21" i="2"/>
  <c r="B22" i="2"/>
  <c r="B23" i="2"/>
  <c r="B24" i="2"/>
  <c r="B25" i="2"/>
  <c r="B26" i="2"/>
  <c r="B27" i="2"/>
  <c r="B19" i="2"/>
  <c r="L3" i="2" l="1"/>
  <c r="L5" i="2"/>
  <c r="L6" i="2"/>
  <c r="L7" i="2"/>
  <c r="L8" i="2"/>
  <c r="L9" i="2"/>
  <c r="L10" i="2"/>
  <c r="L11" i="2"/>
  <c r="L12" i="2"/>
  <c r="L4" i="2"/>
  <c r="O18" i="2" l="1"/>
  <c r="O11" i="2" l="1"/>
  <c r="O9" i="2"/>
  <c r="O15" i="2"/>
  <c r="O14" i="2"/>
  <c r="K4" i="2"/>
  <c r="K5" i="2"/>
  <c r="K6" i="2"/>
  <c r="K7" i="2"/>
  <c r="K8" i="2"/>
  <c r="K9" i="2"/>
  <c r="K10" i="2"/>
  <c r="K11" i="2"/>
  <c r="K12" i="2"/>
  <c r="K3" i="2"/>
  <c r="O8" i="2"/>
  <c r="O7" i="2"/>
  <c r="O4" i="2"/>
  <c r="J9" i="2"/>
  <c r="J10" i="2"/>
  <c r="J11" i="2"/>
  <c r="J12" i="2"/>
  <c r="J8" i="2"/>
  <c r="J4" i="2"/>
  <c r="J5" i="2"/>
  <c r="J6" i="2"/>
  <c r="J7" i="2"/>
  <c r="J3" i="2"/>
</calcChain>
</file>

<file path=xl/sharedStrings.xml><?xml version="1.0" encoding="utf-8"?>
<sst xmlns="http://schemas.openxmlformats.org/spreadsheetml/2006/main" count="57" uniqueCount="31">
  <si>
    <t>összesen</t>
  </si>
  <si>
    <t>verseny ideje:</t>
  </si>
  <si>
    <t>versenyig</t>
  </si>
  <si>
    <t>volt edzés</t>
  </si>
  <si>
    <t>nem volt edzés</t>
  </si>
  <si>
    <t>átlag</t>
  </si>
  <si>
    <t>30 felett</t>
  </si>
  <si>
    <t>teljes időszak átlaga</t>
  </si>
  <si>
    <t>edzésnapok átlaga</t>
  </si>
  <si>
    <t>legalább 30</t>
  </si>
  <si>
    <t>hét</t>
  </si>
  <si>
    <t>hétfő</t>
  </si>
  <si>
    <t>kedd</t>
  </si>
  <si>
    <t>szerda</t>
  </si>
  <si>
    <t>csütörtök</t>
  </si>
  <si>
    <t>péntek</t>
  </si>
  <si>
    <t>szombat</t>
  </si>
  <si>
    <t>vasárnap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</si>
  <si>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</si>
  <si>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</si>
  <si>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</si>
  <si>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</si>
  <si>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</si>
  <si>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</si>
  <si>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</si>
  <si>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</si>
  <si>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</si>
  <si>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</si>
  <si>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Edzés</t>
  </si>
  <si>
    <t>legtöbb napi</t>
  </si>
  <si>
    <t>változás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</si>
</sst>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&quot; nap&quot;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 diagonalUp="1" diagonalDown="1">
      <left/>
      <right/>
      <top/>
      <bottom/>
      <diagonal style="thin">
        <color auto="1"/>
      </diagonal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5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 applyAlignment="1">
      <alignment vertical="center"/>
    </xf>
    <xf numFmtId="164" fontId="0" fillId="0" borderId="0" xfId="0" applyNumberFormat="1"/>
    <xf numFmtId="0" fontId="1" fillId="0" borderId="0" xfId="0" applyFont="1"/>
    <xf numFmtId="0" fontId="3" fillId="2" borderId="0" xfId="0" applyFont="1" applyFill="1"/>
    <xf numFmtId="165" fontId="0" fillId="0" borderId="0" xfId="1" applyNumberFormat="1" applyFont="1"/>
    <xf numFmtId="0" fontId="0" fillId="0" borderId="1" xfId="0" applyBorder="1"/>
    <xf numFmtId="0" fontId="3" fillId="2" borderId="2" xfId="0" applyFont="1" applyFill="1" applyBorder="1"/>
    <xf numFmtId="0" fontId="0" fillId="0" borderId="2" xfId="0" applyBorder="1"/>
    <xf numFmtId="0" fontId="3" fillId="2" borderId="3" xfId="0" applyFont="1" applyFill="1" applyBorder="1"/>
    <xf numFmtId="0" fontId="0" fillId="0" borderId="3" xfId="0" applyBorder="1"/>
    <xf numFmtId="0" fontId="4" fillId="0" borderId="0" xfId="0" applyFont="1" applyAlignment="1">
      <alignment horizontal="center"/>
    </xf>
  </cellXfs>
  <cellStyles count="2">
    <cellStyle name="Normál" xfId="0" builtinId="0"/>
    <cellStyle name="Százalék" xfId="1" builtinId="5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Heti összesítés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kerékpár!$J$2</c:f>
              <c:strCache>
                <c:ptCount val="1"/>
                <c:pt idx="0">
                  <c:v>összesen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kerékpár!$A$3:$A$12</c:f>
              <c:strCache>
                <c:ptCount val="10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</c:strCache>
            </c:strRef>
          </c:cat>
          <c:val>
            <c:numRef>
              <c:f>kerékpár!$J$3:$J$12</c:f>
              <c:numCache>
                <c:formatCode>General</c:formatCode>
                <c:ptCount val="10"/>
                <c:pt idx="0">
                  <c:v>191</c:v>
                </c:pt>
                <c:pt idx="1">
                  <c:v>214</c:v>
                </c:pt>
                <c:pt idx="2">
                  <c:v>189</c:v>
                </c:pt>
                <c:pt idx="3">
                  <c:v>191</c:v>
                </c:pt>
                <c:pt idx="4">
                  <c:v>164</c:v>
                </c:pt>
                <c:pt idx="5">
                  <c:v>186</c:v>
                </c:pt>
                <c:pt idx="6">
                  <c:v>190</c:v>
                </c:pt>
                <c:pt idx="7">
                  <c:v>195</c:v>
                </c:pt>
                <c:pt idx="8">
                  <c:v>257</c:v>
                </c:pt>
                <c:pt idx="9">
                  <c:v>282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9613208"/>
        <c:axId val="269610856"/>
      </c:barChart>
      <c:catAx>
        <c:axId val="269613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69610856"/>
        <c:crosses val="autoZero"/>
        <c:auto val="1"/>
        <c:lblAlgn val="ctr"/>
        <c:lblOffset val="100"/>
        <c:noMultiLvlLbl val="0"/>
      </c:catAx>
      <c:valAx>
        <c:axId val="269610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69613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pageSetup paperSize="9" orientation="landscape" horizontalDpi="0" verticalDpi="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21457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7"/>
  <sheetViews>
    <sheetView workbookViewId="0"/>
  </sheetViews>
  <sheetFormatPr defaultRowHeight="15" x14ac:dyDescent="0.25"/>
  <cols>
    <col min="1" max="13" width="9" customWidth="1"/>
    <col min="14" max="14" width="10.5703125" bestFit="1" customWidth="1"/>
    <col min="15" max="15" width="14.5703125" bestFit="1" customWidth="1"/>
    <col min="16" max="16" width="10.140625" bestFit="1" customWidth="1"/>
  </cols>
  <sheetData>
    <row r="2" spans="1:14" x14ac:dyDescent="0.25">
      <c r="A2" t="s">
        <v>11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t="s">
        <v>17</v>
      </c>
      <c r="I2" t="s">
        <v>0</v>
      </c>
      <c r="J2" t="s">
        <v>5</v>
      </c>
      <c r="K2" t="s">
        <v>6</v>
      </c>
    </row>
    <row r="3" spans="1:14" x14ac:dyDescent="0.25">
      <c r="A3">
        <v>40</v>
      </c>
      <c r="B3">
        <v>27</v>
      </c>
      <c r="C3">
        <v>32</v>
      </c>
      <c r="D3">
        <v>27</v>
      </c>
      <c r="F3">
        <v>31</v>
      </c>
      <c r="G3">
        <v>34</v>
      </c>
      <c r="M3" t="s">
        <v>1</v>
      </c>
      <c r="N3" s="1">
        <v>42519</v>
      </c>
    </row>
    <row r="4" spans="1:14" x14ac:dyDescent="0.25">
      <c r="A4">
        <v>27</v>
      </c>
      <c r="B4">
        <v>27</v>
      </c>
      <c r="C4">
        <v>27</v>
      </c>
      <c r="D4">
        <v>51</v>
      </c>
      <c r="E4">
        <v>26</v>
      </c>
      <c r="F4">
        <v>30</v>
      </c>
      <c r="G4">
        <v>26</v>
      </c>
      <c r="M4" t="s">
        <v>2</v>
      </c>
    </row>
    <row r="5" spans="1:14" x14ac:dyDescent="0.25">
      <c r="A5">
        <v>27</v>
      </c>
      <c r="B5">
        <v>27</v>
      </c>
      <c r="C5">
        <v>27</v>
      </c>
      <c r="D5">
        <v>55</v>
      </c>
      <c r="F5">
        <v>27</v>
      </c>
      <c r="G5">
        <v>26</v>
      </c>
    </row>
    <row r="6" spans="1:14" x14ac:dyDescent="0.25">
      <c r="A6">
        <v>26</v>
      </c>
      <c r="B6">
        <v>26</v>
      </c>
      <c r="C6">
        <v>25</v>
      </c>
      <c r="D6">
        <v>33</v>
      </c>
      <c r="E6">
        <v>27</v>
      </c>
      <c r="F6">
        <v>27</v>
      </c>
      <c r="G6">
        <v>27</v>
      </c>
    </row>
    <row r="7" spans="1:14" x14ac:dyDescent="0.25">
      <c r="A7">
        <v>27</v>
      </c>
      <c r="B7">
        <v>27</v>
      </c>
      <c r="C7">
        <v>25</v>
      </c>
      <c r="D7">
        <v>27</v>
      </c>
      <c r="E7">
        <v>27</v>
      </c>
      <c r="G7">
        <v>31</v>
      </c>
      <c r="M7" t="s">
        <v>3</v>
      </c>
    </row>
    <row r="8" spans="1:14" x14ac:dyDescent="0.25">
      <c r="A8">
        <v>40</v>
      </c>
      <c r="B8">
        <v>40</v>
      </c>
      <c r="D8">
        <v>25</v>
      </c>
      <c r="E8">
        <v>27</v>
      </c>
      <c r="F8">
        <v>27</v>
      </c>
      <c r="G8">
        <v>27</v>
      </c>
      <c r="M8" t="s">
        <v>4</v>
      </c>
    </row>
    <row r="9" spans="1:14" x14ac:dyDescent="0.25">
      <c r="A9">
        <v>32</v>
      </c>
      <c r="B9">
        <v>27</v>
      </c>
      <c r="C9">
        <v>40</v>
      </c>
      <c r="E9">
        <v>27</v>
      </c>
      <c r="F9">
        <v>31</v>
      </c>
      <c r="G9">
        <v>33</v>
      </c>
      <c r="M9" t="s">
        <v>9</v>
      </c>
    </row>
    <row r="10" spans="1:14" x14ac:dyDescent="0.25">
      <c r="A10">
        <v>27</v>
      </c>
      <c r="B10">
        <v>27</v>
      </c>
      <c r="C10">
        <v>27</v>
      </c>
      <c r="D10">
        <v>27</v>
      </c>
      <c r="E10">
        <v>27</v>
      </c>
      <c r="F10">
        <v>30</v>
      </c>
      <c r="G10">
        <v>30</v>
      </c>
    </row>
    <row r="11" spans="1:14" x14ac:dyDescent="0.25">
      <c r="A11">
        <v>27</v>
      </c>
      <c r="B11">
        <v>27</v>
      </c>
      <c r="C11">
        <v>27</v>
      </c>
      <c r="D11">
        <v>27</v>
      </c>
      <c r="E11">
        <v>32</v>
      </c>
      <c r="F11">
        <v>32</v>
      </c>
      <c r="G11">
        <v>85</v>
      </c>
      <c r="M11" t="s">
        <v>29</v>
      </c>
    </row>
    <row r="12" spans="1:14" x14ac:dyDescent="0.25">
      <c r="A12">
        <v>31</v>
      </c>
      <c r="B12">
        <v>27</v>
      </c>
      <c r="C12">
        <v>33</v>
      </c>
      <c r="D12">
        <v>102</v>
      </c>
      <c r="E12">
        <v>27</v>
      </c>
      <c r="F12">
        <v>32</v>
      </c>
      <c r="G12">
        <v>30</v>
      </c>
    </row>
    <row r="14" spans="1:14" x14ac:dyDescent="0.25">
      <c r="M14" t="s">
        <v>8</v>
      </c>
    </row>
    <row r="15" spans="1:14" x14ac:dyDescent="0.25">
      <c r="M15" t="s">
        <v>7</v>
      </c>
    </row>
    <row r="17" spans="1:14" x14ac:dyDescent="0.25">
      <c r="A17" s="6" t="s">
        <v>0</v>
      </c>
      <c r="B17" t="s">
        <v>30</v>
      </c>
      <c r="M17" t="s">
        <v>10</v>
      </c>
      <c r="N17" t="s">
        <v>0</v>
      </c>
    </row>
  </sheetData>
  <conditionalFormatting sqref="J3:J12">
    <cfRule type="cellIs" dxfId="1" priority="1" operator="greaterThan">
      <formula>30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workbookViewId="0">
      <selection activeCell="A17" sqref="A17:B17"/>
    </sheetView>
  </sheetViews>
  <sheetFormatPr defaultRowHeight="15" x14ac:dyDescent="0.25"/>
  <cols>
    <col min="12" max="12" width="9.5703125" bestFit="1" customWidth="1"/>
    <col min="14" max="14" width="14.5703125" customWidth="1"/>
    <col min="15" max="15" width="10.5703125" bestFit="1" customWidth="1"/>
    <col min="16" max="16" width="14.5703125" bestFit="1" customWidth="1"/>
    <col min="17" max="17" width="10.140625" bestFit="1" customWidth="1"/>
  </cols>
  <sheetData>
    <row r="1" spans="1:15" ht="26.25" x14ac:dyDescent="0.4">
      <c r="A1" s="14" t="s">
        <v>28</v>
      </c>
      <c r="B1" s="14"/>
      <c r="C1" s="14"/>
      <c r="D1" s="14"/>
      <c r="E1" s="14"/>
      <c r="F1" s="14"/>
      <c r="G1" s="14"/>
      <c r="H1" s="14"/>
    </row>
    <row r="2" spans="1:15" x14ac:dyDescent="0.25">
      <c r="A2" s="7" t="s">
        <v>10</v>
      </c>
      <c r="B2" s="7" t="s">
        <v>11</v>
      </c>
      <c r="C2" s="7" t="s">
        <v>12</v>
      </c>
      <c r="D2" s="7" t="s">
        <v>13</v>
      </c>
      <c r="E2" s="7" t="s">
        <v>14</v>
      </c>
      <c r="F2" s="7" t="s">
        <v>15</v>
      </c>
      <c r="G2" s="7" t="s">
        <v>16</v>
      </c>
      <c r="H2" s="7" t="s">
        <v>17</v>
      </c>
      <c r="J2" s="6" t="s">
        <v>0</v>
      </c>
      <c r="K2" t="s">
        <v>5</v>
      </c>
      <c r="L2" t="s">
        <v>6</v>
      </c>
    </row>
    <row r="3" spans="1:15" x14ac:dyDescent="0.25">
      <c r="A3" s="10" t="s">
        <v>18</v>
      </c>
      <c r="B3" s="11">
        <v>40</v>
      </c>
      <c r="C3" s="11">
        <v>27</v>
      </c>
      <c r="D3" s="11">
        <v>32</v>
      </c>
      <c r="E3" s="11">
        <v>27</v>
      </c>
      <c r="F3" s="11"/>
      <c r="G3" s="11">
        <v>31</v>
      </c>
      <c r="H3" s="11">
        <v>34</v>
      </c>
      <c r="J3" s="6">
        <f>SUM(B3:H3)</f>
        <v>191</v>
      </c>
      <c r="K3" s="2">
        <f>AVERAGE(B3:H3)</f>
        <v>31.833333333333332</v>
      </c>
      <c r="L3" t="str">
        <f>IF(K3&gt;30,"rendben","")</f>
        <v>rendben</v>
      </c>
      <c r="N3" t="s">
        <v>1</v>
      </c>
      <c r="O3" s="1">
        <v>42519</v>
      </c>
    </row>
    <row r="4" spans="1:15" x14ac:dyDescent="0.25">
      <c r="A4" s="12" t="s">
        <v>19</v>
      </c>
      <c r="B4" s="13">
        <v>27</v>
      </c>
      <c r="C4" s="13">
        <v>27</v>
      </c>
      <c r="D4" s="13">
        <v>27</v>
      </c>
      <c r="E4" s="13">
        <v>51</v>
      </c>
      <c r="F4" s="13">
        <v>26</v>
      </c>
      <c r="G4" s="13">
        <v>30</v>
      </c>
      <c r="H4" s="13">
        <v>26</v>
      </c>
      <c r="J4" s="6">
        <f t="shared" ref="J4:J7" si="0">SUM(B4:H4)</f>
        <v>214</v>
      </c>
      <c r="K4" s="2">
        <f t="shared" ref="K4:K12" si="1">AVERAGE(B4:H4)</f>
        <v>30.571428571428573</v>
      </c>
      <c r="L4" t="str">
        <f>IF(K4&gt;30,"rendben","")</f>
        <v>rendben</v>
      </c>
      <c r="N4" t="s">
        <v>2</v>
      </c>
      <c r="O4">
        <f ca="1">O3-TODAY()</f>
        <v>119</v>
      </c>
    </row>
    <row r="5" spans="1:15" x14ac:dyDescent="0.25">
      <c r="A5" s="12" t="s">
        <v>20</v>
      </c>
      <c r="B5" s="13">
        <v>27</v>
      </c>
      <c r="C5" s="13">
        <v>27</v>
      </c>
      <c r="D5" s="13">
        <v>27</v>
      </c>
      <c r="E5" s="13">
        <v>55</v>
      </c>
      <c r="F5" s="13"/>
      <c r="G5" s="13">
        <v>27</v>
      </c>
      <c r="H5" s="13">
        <v>26</v>
      </c>
      <c r="J5" s="6">
        <f t="shared" si="0"/>
        <v>189</v>
      </c>
      <c r="K5" s="2">
        <f t="shared" si="1"/>
        <v>31.5</v>
      </c>
      <c r="L5" t="str">
        <f t="shared" ref="L5:L12" si="2">IF(K5&gt;30,"rendben","")</f>
        <v>rendben</v>
      </c>
    </row>
    <row r="6" spans="1:15" x14ac:dyDescent="0.25">
      <c r="A6" s="12" t="s">
        <v>21</v>
      </c>
      <c r="B6" s="13">
        <v>26</v>
      </c>
      <c r="C6" s="13">
        <v>26</v>
      </c>
      <c r="D6" s="13">
        <v>25</v>
      </c>
      <c r="E6" s="13">
        <v>33</v>
      </c>
      <c r="F6" s="13">
        <v>27</v>
      </c>
      <c r="G6" s="13">
        <v>27</v>
      </c>
      <c r="H6" s="13">
        <v>27</v>
      </c>
      <c r="J6" s="6">
        <f t="shared" si="0"/>
        <v>191</v>
      </c>
      <c r="K6" s="2">
        <f t="shared" si="1"/>
        <v>27.285714285714285</v>
      </c>
      <c r="L6" t="str">
        <f t="shared" si="2"/>
        <v/>
      </c>
    </row>
    <row r="7" spans="1:15" x14ac:dyDescent="0.25">
      <c r="A7" s="12" t="s">
        <v>22</v>
      </c>
      <c r="B7" s="13">
        <v>27</v>
      </c>
      <c r="C7" s="13">
        <v>27</v>
      </c>
      <c r="D7" s="13">
        <v>25</v>
      </c>
      <c r="E7" s="13">
        <v>27</v>
      </c>
      <c r="F7" s="13">
        <v>27</v>
      </c>
      <c r="G7" s="13"/>
      <c r="H7" s="13">
        <v>31</v>
      </c>
      <c r="J7" s="6">
        <f t="shared" si="0"/>
        <v>164</v>
      </c>
      <c r="K7" s="2">
        <f t="shared" si="1"/>
        <v>27.333333333333332</v>
      </c>
      <c r="L7" t="str">
        <f t="shared" si="2"/>
        <v/>
      </c>
      <c r="N7" t="s">
        <v>3</v>
      </c>
      <c r="O7" s="5">
        <f>COUNT(B3:H12)</f>
        <v>65</v>
      </c>
    </row>
    <row r="8" spans="1:15" x14ac:dyDescent="0.25">
      <c r="A8" s="12" t="s">
        <v>23</v>
      </c>
      <c r="B8" s="13">
        <v>40</v>
      </c>
      <c r="C8" s="13">
        <v>40</v>
      </c>
      <c r="D8" s="13"/>
      <c r="E8" s="13">
        <v>25</v>
      </c>
      <c r="F8" s="13">
        <v>27</v>
      </c>
      <c r="G8" s="13">
        <v>27</v>
      </c>
      <c r="H8" s="13">
        <v>27</v>
      </c>
      <c r="J8" s="6">
        <f>SUM(B8:H8)</f>
        <v>186</v>
      </c>
      <c r="K8" s="2">
        <f t="shared" si="1"/>
        <v>31</v>
      </c>
      <c r="L8" t="str">
        <f t="shared" si="2"/>
        <v>rendben</v>
      </c>
      <c r="N8" t="s">
        <v>4</v>
      </c>
      <c r="O8" s="5">
        <f>COUNTBLANK(B3:H12)</f>
        <v>5</v>
      </c>
    </row>
    <row r="9" spans="1:15" x14ac:dyDescent="0.25">
      <c r="A9" s="12" t="s">
        <v>24</v>
      </c>
      <c r="B9" s="13">
        <v>32</v>
      </c>
      <c r="C9" s="13">
        <v>27</v>
      </c>
      <c r="D9" s="13">
        <v>40</v>
      </c>
      <c r="E9" s="13"/>
      <c r="F9" s="13">
        <v>27</v>
      </c>
      <c r="G9" s="13">
        <v>31</v>
      </c>
      <c r="H9" s="13">
        <v>33</v>
      </c>
      <c r="J9" s="6">
        <f t="shared" ref="J9:J12" si="3">SUM(B9:H9)</f>
        <v>190</v>
      </c>
      <c r="K9" s="2">
        <f t="shared" si="1"/>
        <v>31.666666666666668</v>
      </c>
      <c r="L9" t="str">
        <f t="shared" si="2"/>
        <v>rendben</v>
      </c>
      <c r="N9" t="s">
        <v>9</v>
      </c>
      <c r="O9" s="5">
        <f>COUNTIF(B3:H12,"&gt;=30")</f>
        <v>25</v>
      </c>
    </row>
    <row r="10" spans="1:15" x14ac:dyDescent="0.25">
      <c r="A10" s="12" t="s">
        <v>25</v>
      </c>
      <c r="B10" s="13">
        <v>27</v>
      </c>
      <c r="C10" s="13">
        <v>27</v>
      </c>
      <c r="D10" s="13">
        <v>27</v>
      </c>
      <c r="E10" s="13">
        <v>27</v>
      </c>
      <c r="F10" s="13">
        <v>27</v>
      </c>
      <c r="G10" s="13">
        <v>30</v>
      </c>
      <c r="H10" s="13">
        <v>30</v>
      </c>
      <c r="J10" s="6">
        <f t="shared" si="3"/>
        <v>195</v>
      </c>
      <c r="K10" s="2">
        <f t="shared" si="1"/>
        <v>27.857142857142858</v>
      </c>
      <c r="L10" t="str">
        <f t="shared" si="2"/>
        <v/>
      </c>
    </row>
    <row r="11" spans="1:15" x14ac:dyDescent="0.25">
      <c r="A11" s="12" t="s">
        <v>26</v>
      </c>
      <c r="B11" s="13">
        <v>27</v>
      </c>
      <c r="C11" s="13">
        <v>27</v>
      </c>
      <c r="D11" s="13">
        <v>27</v>
      </c>
      <c r="E11" s="13">
        <v>27</v>
      </c>
      <c r="F11" s="13">
        <v>32</v>
      </c>
      <c r="G11" s="13">
        <v>32</v>
      </c>
      <c r="H11" s="13">
        <v>85</v>
      </c>
      <c r="J11" s="6">
        <f t="shared" si="3"/>
        <v>257</v>
      </c>
      <c r="K11" s="2">
        <f t="shared" si="1"/>
        <v>36.714285714285715</v>
      </c>
      <c r="L11" t="str">
        <f t="shared" si="2"/>
        <v>rendben</v>
      </c>
      <c r="N11" t="s">
        <v>29</v>
      </c>
      <c r="O11">
        <f>MAX(B3:H12)</f>
        <v>102</v>
      </c>
    </row>
    <row r="12" spans="1:15" x14ac:dyDescent="0.25">
      <c r="A12" s="12" t="s">
        <v>27</v>
      </c>
      <c r="B12" s="13">
        <v>31</v>
      </c>
      <c r="C12" s="13">
        <v>27</v>
      </c>
      <c r="D12" s="13">
        <v>33</v>
      </c>
      <c r="E12" s="13">
        <v>102</v>
      </c>
      <c r="F12" s="13">
        <v>27</v>
      </c>
      <c r="G12" s="13">
        <v>32</v>
      </c>
      <c r="H12" s="13">
        <v>30</v>
      </c>
      <c r="J12" s="6">
        <f t="shared" si="3"/>
        <v>282</v>
      </c>
      <c r="K12" s="2">
        <f t="shared" si="1"/>
        <v>40.285714285714285</v>
      </c>
      <c r="L12" t="str">
        <f t="shared" si="2"/>
        <v>rendben</v>
      </c>
    </row>
    <row r="14" spans="1:15" ht="30" x14ac:dyDescent="0.25">
      <c r="N14" s="3" t="s">
        <v>8</v>
      </c>
      <c r="O14" s="4">
        <f>AVERAGE(B3:H12)</f>
        <v>31.676923076923078</v>
      </c>
    </row>
    <row r="15" spans="1:15" ht="30" x14ac:dyDescent="0.25">
      <c r="N15" s="3" t="s">
        <v>7</v>
      </c>
      <c r="O15" s="4">
        <f>SUM(B3:H12)/SUM(O7:O8)</f>
        <v>29.414285714285715</v>
      </c>
    </row>
    <row r="17" spans="1:15" x14ac:dyDescent="0.25">
      <c r="A17" s="6" t="s">
        <v>0</v>
      </c>
      <c r="B17" t="s">
        <v>30</v>
      </c>
      <c r="N17" t="s">
        <v>10</v>
      </c>
      <c r="O17" t="s">
        <v>0</v>
      </c>
    </row>
    <row r="18" spans="1:15" x14ac:dyDescent="0.25">
      <c r="A18" s="6">
        <v>191</v>
      </c>
      <c r="B18" s="9"/>
      <c r="N18" t="s">
        <v>20</v>
      </c>
      <c r="O18">
        <f>VLOOKUP(N18,A3:J12,10)</f>
        <v>189</v>
      </c>
    </row>
    <row r="19" spans="1:15" x14ac:dyDescent="0.25">
      <c r="A19" s="6">
        <v>214</v>
      </c>
      <c r="B19" s="8">
        <f>(A19-A18)/A18</f>
        <v>0.12041884816753927</v>
      </c>
    </row>
    <row r="20" spans="1:15" x14ac:dyDescent="0.25">
      <c r="A20" s="6">
        <v>189</v>
      </c>
      <c r="B20" s="8">
        <f t="shared" ref="B20:B27" si="4">(A20-A19)/A19</f>
        <v>-0.11682242990654206</v>
      </c>
    </row>
    <row r="21" spans="1:15" x14ac:dyDescent="0.25">
      <c r="A21" s="6">
        <v>191</v>
      </c>
      <c r="B21" s="8">
        <f t="shared" si="4"/>
        <v>1.0582010582010581E-2</v>
      </c>
    </row>
    <row r="22" spans="1:15" x14ac:dyDescent="0.25">
      <c r="A22" s="6">
        <v>164</v>
      </c>
      <c r="B22" s="8">
        <f t="shared" si="4"/>
        <v>-0.14136125654450263</v>
      </c>
    </row>
    <row r="23" spans="1:15" x14ac:dyDescent="0.25">
      <c r="A23" s="6">
        <v>186</v>
      </c>
      <c r="B23" s="8">
        <f t="shared" si="4"/>
        <v>0.13414634146341464</v>
      </c>
    </row>
    <row r="24" spans="1:15" x14ac:dyDescent="0.25">
      <c r="A24" s="6">
        <v>190</v>
      </c>
      <c r="B24" s="8">
        <f t="shared" si="4"/>
        <v>2.1505376344086023E-2</v>
      </c>
    </row>
    <row r="25" spans="1:15" x14ac:dyDescent="0.25">
      <c r="A25" s="6">
        <v>195</v>
      </c>
      <c r="B25" s="8">
        <f t="shared" si="4"/>
        <v>2.6315789473684209E-2</v>
      </c>
    </row>
    <row r="26" spans="1:15" x14ac:dyDescent="0.25">
      <c r="A26" s="6">
        <v>257</v>
      </c>
      <c r="B26" s="8">
        <f t="shared" si="4"/>
        <v>0.31794871794871793</v>
      </c>
    </row>
    <row r="27" spans="1:15" x14ac:dyDescent="0.25">
      <c r="A27" s="6">
        <v>282</v>
      </c>
      <c r="B27" s="8">
        <f t="shared" si="4"/>
        <v>9.727626459143969E-2</v>
      </c>
    </row>
  </sheetData>
  <mergeCells count="1">
    <mergeCell ref="A1:H1"/>
  </mergeCells>
  <conditionalFormatting sqref="K3:K12">
    <cfRule type="cellIs" dxfId="0" priority="1" operator="greaterThan">
      <formula>30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Diagramok</vt:lpstr>
      </vt:variant>
      <vt:variant>
        <vt:i4>1</vt:i4>
      </vt:variant>
    </vt:vector>
  </HeadingPairs>
  <TitlesOfParts>
    <vt:vector size="3" baseType="lpstr">
      <vt:lpstr>forrás</vt:lpstr>
      <vt:lpstr>kerékpár</vt:lpstr>
      <vt:lpstr>Diagram1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2016-01-31T16:41:29Z</dcterms:modified>
</cp:coreProperties>
</file>